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4120" windowHeight="11670"/>
  </bookViews>
  <sheets>
    <sheet name="Сведения о независимой оценке  " sheetId="2" r:id="rId1"/>
  </sheets>
  <calcPr calcId="125725"/>
</workbook>
</file>

<file path=xl/calcChain.xml><?xml version="1.0" encoding="utf-8"?>
<calcChain xmlns="http://schemas.openxmlformats.org/spreadsheetml/2006/main">
  <c r="L24" i="2"/>
  <c r="L25"/>
  <c r="L26"/>
  <c r="L27"/>
  <c r="L28"/>
  <c r="L29"/>
  <c r="L12"/>
  <c r="L13"/>
  <c r="L14"/>
  <c r="L15"/>
  <c r="L16"/>
  <c r="L17"/>
  <c r="L18"/>
  <c r="L19"/>
  <c r="L20"/>
  <c r="L21"/>
  <c r="L22"/>
  <c r="L23"/>
  <c r="S16" l="1"/>
  <c r="S17"/>
  <c r="S18"/>
  <c r="S19"/>
  <c r="S20"/>
  <c r="S21"/>
  <c r="S22"/>
  <c r="S23"/>
  <c r="S24"/>
  <c r="S25"/>
  <c r="S26"/>
  <c r="S27"/>
  <c r="S28"/>
  <c r="S29"/>
  <c r="O16"/>
  <c r="O17"/>
  <c r="O18"/>
  <c r="O19"/>
  <c r="O20"/>
  <c r="O21"/>
  <c r="O22"/>
  <c r="O23"/>
  <c r="O24"/>
  <c r="O25"/>
  <c r="O26"/>
  <c r="O27"/>
  <c r="O28"/>
  <c r="O29"/>
  <c r="I16"/>
  <c r="I17"/>
  <c r="I18"/>
  <c r="I19"/>
  <c r="I20"/>
  <c r="I21"/>
  <c r="I22"/>
  <c r="I23"/>
  <c r="I24"/>
  <c r="I25"/>
  <c r="I26"/>
  <c r="I27"/>
  <c r="I28"/>
  <c r="I29"/>
  <c r="E16"/>
  <c r="E17"/>
  <c r="E18"/>
  <c r="E19"/>
  <c r="E20"/>
  <c r="E21"/>
  <c r="E22"/>
  <c r="E23"/>
  <c r="E24"/>
  <c r="E25"/>
  <c r="E26"/>
  <c r="E27"/>
  <c r="E28"/>
  <c r="E29"/>
  <c r="D22" l="1"/>
  <c r="D28"/>
  <c r="D16"/>
  <c r="D24"/>
  <c r="D29"/>
  <c r="D25"/>
  <c r="D21"/>
  <c r="D17"/>
  <c r="D20"/>
  <c r="D26"/>
  <c r="D18"/>
  <c r="D27"/>
  <c r="D19"/>
  <c r="D23"/>
  <c r="S12"/>
  <c r="S13"/>
  <c r="S14"/>
  <c r="S15"/>
  <c r="O12" l="1"/>
  <c r="O13"/>
  <c r="O14"/>
  <c r="O15"/>
  <c r="I12"/>
  <c r="I13"/>
  <c r="I14"/>
  <c r="I15"/>
  <c r="E12"/>
  <c r="E13"/>
  <c r="E14"/>
  <c r="E15"/>
  <c r="D14" l="1"/>
  <c r="D13"/>
  <c r="D12"/>
  <c r="D15"/>
</calcChain>
</file>

<file path=xl/sharedStrings.xml><?xml version="1.0" encoding="utf-8"?>
<sst xmlns="http://schemas.openxmlformats.org/spreadsheetml/2006/main" count="76" uniqueCount="51">
  <si>
    <t>Публично-правовое образование</t>
  </si>
  <si>
    <t>14000000 - Белгородская область</t>
  </si>
  <si>
    <t>Сфера деятельности</t>
  </si>
  <si>
    <t>Период проведения независимой оценки</t>
  </si>
  <si>
    <t>№</t>
  </si>
  <si>
    <t>Учреждения</t>
  </si>
  <si>
    <t>Интегральное значение по совокупности общих и дополнительных критериев</t>
  </si>
  <si>
    <t>Интегральное значение в части показателей, характеризующих общий критерий оценки</t>
  </si>
  <si>
    <t>Показатели</t>
  </si>
  <si>
    <t>Общие критерии оценки</t>
  </si>
  <si>
    <t>1 - Открытость и доступность информации об организации культуры</t>
  </si>
  <si>
    <t>2 - Комфортность условий предоставления услуг</t>
  </si>
  <si>
    <t>3 - Доступность услуг для инвалидов</t>
  </si>
  <si>
    <t>4 - Доброжелательность, вежливость работников организации</t>
  </si>
  <si>
    <t>5 - Удовлетворенность условиями оказания услуг</t>
  </si>
  <si>
    <t xml:space="preserve">3.1. Оборудование территории, прилегающей к организации, и ее помещений с учетом доступности для инвалидов:
- оборудование входных групп пандусами/подъемными платформами;
- наличие выделенных стоянок для автотранспортных средств инвалидов;
- наличие адаптированных лифтов, поручней, расширенных дверных проемов;
- наличие сменных кресел-колясок;
- наличие специально оборудованных санитарно-гигиенических помещений в организации.
</t>
  </si>
  <si>
    <t>4.1. Доля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 (работники справочной, кассиры и прочее) при непосредственном обращении в организацию (в % от общего числа опрошенных получателей услуг).</t>
  </si>
  <si>
    <t>4.2. Доля получателей услуг, удовлетворенных доброжелательностью, вежливостью работников организации, обеспечивающих непосредственное оказание услуги при обращении в организацию (в % от общего числа опрошенных получателей услуг)</t>
  </si>
  <si>
    <t>4.3. Доля получателей услуг, удовлетворенных доброжелательностью, вежливостью работников организации при использовании дистанционных форм взаимодействия (по телефону, по электронной почте, с помощью электронных сервисов (подачи электронного обращения/жалоб/предложений, записи на получение услуги, получение консультации по оказываемым услугам и пр.)) (в % от общего числа опрошенных получателей услуг)</t>
  </si>
  <si>
    <t>5.2 Доля получателей услуг, удовлетворенных организационными условиями предоставления услуг</t>
  </si>
  <si>
    <t>Наименование муниципальных районов/городских округов</t>
  </si>
  <si>
    <t>город Белгород</t>
  </si>
  <si>
    <t>2021 год</t>
  </si>
  <si>
    <t xml:space="preserve">Муниципальное автономное общеобразовательное учреждение «Центр образования № 1» </t>
  </si>
  <si>
    <t xml:space="preserve">Муниципальное бюджетное общеобразовательное учреждение «Гимназия № 2» г. Белгорода </t>
  </si>
  <si>
    <t xml:space="preserve">Муниципальное бюджетное общеобразовательное учреждение «Гимназия № 3» г. Белгорода </t>
  </si>
  <si>
    <t xml:space="preserve">Муниципальное бюджетное общеобразовательное учреждение «Средняя общеобразовательная школа № 4» г. Белгорода </t>
  </si>
  <si>
    <t xml:space="preserve">Муниципальное бюджетное общеобразовательное учреждение «Гимназия № 5» г. Белгорода </t>
  </si>
  <si>
    <t xml:space="preserve">Муниципальное бюджетное общеобразовательное учреждение «Средняя общеобразовательная школа № 7» г. Белгорода </t>
  </si>
  <si>
    <t xml:space="preserve">Областное государственное бюджетное общеобразовательное учреждение «Лицей № 9 г. Белгорода» Белгородской области </t>
  </si>
  <si>
    <t xml:space="preserve">Муниципальное бюджетное общеобразовательное учреждение «Лицей № 10» г. Белгорода </t>
  </si>
  <si>
    <t xml:space="preserve">Муниципальное бюджетное общеобразовательное учреждение «Средняя общеобразовательная школа № 11» г. Белгорода </t>
  </si>
  <si>
    <t xml:space="preserve">Муниципальное бюджетное общеобразовательное учреждение «Гимназия № 12» г. Белгорода им. Ф.С. Хихлушки </t>
  </si>
  <si>
    <t xml:space="preserve">Муниципальное бюджетное общеобразовательное учреждение «Средняя общеобразовательная школа № 13» г. Белгорода </t>
  </si>
  <si>
    <t xml:space="preserve">Муниципальное бюджетное общеобразовательное учреждение «Средняя общеобразовательная школа № 20» г. Белгорода </t>
  </si>
  <si>
    <t xml:space="preserve">Муниципальное бюджетное общеобразовательное учреждение «Гимназия № 22» г. Белгорода </t>
  </si>
  <si>
    <t xml:space="preserve">Муниципальное бюджетное общеобразовательное учреждение «Лицей № 32» г. Белгорода </t>
  </si>
  <si>
    <t xml:space="preserve">Областное государственное автономное общеобразовательное учреждение «Шуховский лицей» Белгородской области </t>
  </si>
  <si>
    <t xml:space="preserve">Муниципальное бюджетное общеобразовательное учреждение «Средняя общеобразовательная школа № 49 с углубленным изучением отдельных предметов» г. Белгорода </t>
  </si>
  <si>
    <t xml:space="preserve">Муниципальное бюджетное общеобразовательное учреждение «Прогимназия № 51» г. Белгорода </t>
  </si>
  <si>
    <t xml:space="preserve">Государственное бюджетное общеобразовательное учреждение школа-интернат «Белгородский инженерный юношеский лицей-интернат» </t>
  </si>
  <si>
    <t>1.1. Соответствие информации о деятельности организации образования, размещенной на общедоступных информационных ресурсах, ее содержанию и порядку (форме), установленным законодательными и иными нормативными правовыми актами Российской Федерации</t>
  </si>
  <si>
    <t xml:space="preserve">1.2. Наличие на официальном сайте организации образования информации о дистанционных способах обратной связи и взаимодействия с получателями услуг и их функционирование
</t>
  </si>
  <si>
    <t>1.3 Доля получателей услуг, удовлетворенных открытостью, полнотой и доступностью информации о деятельности организации образования</t>
  </si>
  <si>
    <t>2.1. Обеспечение в организации образования комфортных условий предоставления услуг</t>
  </si>
  <si>
    <t xml:space="preserve">2.3. Доля получателей услуг удовлетворенных комфортностью предоставления услуг организацией образования
</t>
  </si>
  <si>
    <t>5.1 Доля получателей услуг, которые готовы рекомендовать организацию образования родственникам и знакомым (могли бы ее рекомендовать, если бы была возможность выбора организации социальной сферы)</t>
  </si>
  <si>
    <t xml:space="preserve">5.3 Доля получателей услуг, удовлетворенных в целом условиями оказания услуг в организации образования
 </t>
  </si>
  <si>
    <t>3.2. Доля получателей услуг, удовлетворенных доступностью услуг для инвалидов (в % от общего числа опрошенных получателей услуг – инвалидов).</t>
  </si>
  <si>
    <t>Образование</t>
  </si>
  <si>
    <t>Количественные результаты независимой оценки качества оказания услуг организациями образования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</si>
</sst>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DAEEF3"/>
      </patternFill>
    </fill>
    <fill>
      <patternFill patternType="solid">
        <fgColor rgb="FFEEECE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7" fillId="10" borderId="1">
      <alignment horizontal="center" vertical="center"/>
    </xf>
  </cellStyleXfs>
  <cellXfs count="41">
    <xf numFmtId="0" fontId="0" fillId="0" borderId="0" xfId="0"/>
    <xf numFmtId="0" fontId="1" fillId="5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2" fillId="4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2" fontId="5" fillId="1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9" borderId="1" xfId="0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center" vertical="top" wrapText="1"/>
    </xf>
    <xf numFmtId="0" fontId="1" fillId="9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2" fontId="0" fillId="0" borderId="0" xfId="0" applyNumberFormat="1"/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</cellXfs>
  <cellStyles count="2">
    <cellStyle name="Обычный" xfId="0" builtinId="0" customBuiltin="1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33"/>
  <sheetViews>
    <sheetView tabSelected="1" zoomScale="70" zoomScaleNormal="70" workbookViewId="0">
      <selection activeCell="A30" sqref="A30:XFD265"/>
    </sheetView>
  </sheetViews>
  <sheetFormatPr defaultRowHeight="15"/>
  <cols>
    <col min="1" max="1" width="5.42578125" style="14" customWidth="1"/>
    <col min="2" max="2" width="49.28515625" customWidth="1"/>
    <col min="3" max="3" width="46.5703125" customWidth="1"/>
    <col min="4" max="4" width="14" customWidth="1"/>
    <col min="5" max="5" width="11.28515625" customWidth="1"/>
    <col min="6" max="8" width="15.5703125" customWidth="1"/>
    <col min="9" max="9" width="10.7109375" customWidth="1"/>
    <col min="10" max="11" width="15.5703125" customWidth="1"/>
    <col min="12" max="12" width="11.140625" customWidth="1"/>
    <col min="13" max="15" width="15.5703125" customWidth="1"/>
    <col min="16" max="16" width="11.140625" customWidth="1"/>
    <col min="17" max="19" width="15.5703125" customWidth="1"/>
    <col min="20" max="20" width="10.28515625" customWidth="1"/>
    <col min="21" max="23" width="15.5703125" customWidth="1"/>
  </cols>
  <sheetData>
    <row r="1" spans="1:36" ht="15.75" customHeight="1">
      <c r="A1" s="40" t="s">
        <v>50</v>
      </c>
      <c r="B1" s="40"/>
      <c r="C1" s="40"/>
      <c r="D1" s="40"/>
      <c r="E1" s="40"/>
    </row>
    <row r="2" spans="1:36" ht="15.75" customHeight="1">
      <c r="A2" s="38"/>
      <c r="B2" s="38"/>
      <c r="C2" s="39"/>
    </row>
    <row r="3" spans="1:36" ht="15.75" customHeight="1">
      <c r="A3" s="40" t="s">
        <v>0</v>
      </c>
      <c r="B3" s="40"/>
      <c r="C3" s="40"/>
      <c r="D3" s="39" t="s">
        <v>1</v>
      </c>
      <c r="E3" s="39"/>
      <c r="F3" s="39"/>
    </row>
    <row r="4" spans="1:36" ht="15.75" customHeight="1">
      <c r="A4" s="40" t="s">
        <v>2</v>
      </c>
      <c r="B4" s="40"/>
      <c r="C4" s="40"/>
      <c r="D4" s="39" t="s">
        <v>49</v>
      </c>
      <c r="E4" s="39"/>
      <c r="F4" s="39"/>
    </row>
    <row r="5" spans="1:36" ht="31.5" customHeight="1">
      <c r="A5" s="40" t="s">
        <v>3</v>
      </c>
      <c r="B5" s="40"/>
      <c r="C5" s="40"/>
      <c r="D5" s="5" t="s">
        <v>22</v>
      </c>
    </row>
    <row r="6" spans="1:36">
      <c r="C6" s="2"/>
    </row>
    <row r="7" spans="1:36" ht="15.75" customHeight="1">
      <c r="A7" s="29"/>
      <c r="B7" s="29"/>
      <c r="C7" s="29"/>
      <c r="D7" s="29"/>
      <c r="E7" s="29"/>
      <c r="F7" s="29"/>
    </row>
    <row r="8" spans="1:36" ht="15.75" customHeight="1">
      <c r="A8" s="30" t="s">
        <v>4</v>
      </c>
      <c r="B8" s="30" t="s">
        <v>20</v>
      </c>
      <c r="C8" s="33" t="s">
        <v>5</v>
      </c>
      <c r="D8" s="33" t="s">
        <v>6</v>
      </c>
      <c r="E8" s="26" t="s">
        <v>9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8"/>
    </row>
    <row r="9" spans="1:36" ht="33.75" customHeight="1">
      <c r="A9" s="31"/>
      <c r="B9" s="36"/>
      <c r="C9" s="34"/>
      <c r="D9" s="34"/>
      <c r="E9" s="23" t="s">
        <v>10</v>
      </c>
      <c r="F9" s="24"/>
      <c r="G9" s="24"/>
      <c r="H9" s="25"/>
      <c r="I9" s="23" t="s">
        <v>11</v>
      </c>
      <c r="J9" s="24"/>
      <c r="K9" s="25"/>
      <c r="L9" s="23" t="s">
        <v>12</v>
      </c>
      <c r="M9" s="24"/>
      <c r="N9" s="24"/>
      <c r="O9" s="25"/>
      <c r="P9" s="23" t="s">
        <v>13</v>
      </c>
      <c r="Q9" s="24"/>
      <c r="R9" s="24"/>
      <c r="S9" s="25"/>
      <c r="T9" s="23" t="s">
        <v>14</v>
      </c>
      <c r="U9" s="24"/>
      <c r="V9" s="25"/>
    </row>
    <row r="10" spans="1:36" ht="15.75">
      <c r="A10" s="31"/>
      <c r="B10" s="36"/>
      <c r="C10" s="34"/>
      <c r="D10" s="34"/>
      <c r="E10" s="20" t="s">
        <v>8</v>
      </c>
      <c r="F10" s="21"/>
      <c r="G10" s="21"/>
      <c r="H10" s="22"/>
      <c r="I10" s="20" t="s">
        <v>8</v>
      </c>
      <c r="J10" s="21"/>
      <c r="K10" s="22"/>
      <c r="L10" s="20" t="s">
        <v>8</v>
      </c>
      <c r="M10" s="21"/>
      <c r="N10" s="21"/>
      <c r="O10" s="22"/>
      <c r="P10" s="20" t="s">
        <v>8</v>
      </c>
      <c r="Q10" s="21"/>
      <c r="R10" s="21"/>
      <c r="S10" s="22"/>
      <c r="T10" s="20" t="s">
        <v>8</v>
      </c>
      <c r="U10" s="21"/>
      <c r="V10" s="22"/>
    </row>
    <row r="11" spans="1:36" ht="276" customHeight="1">
      <c r="A11" s="32"/>
      <c r="B11" s="37"/>
      <c r="C11" s="35"/>
      <c r="D11" s="35"/>
      <c r="E11" s="3" t="s">
        <v>7</v>
      </c>
      <c r="F11" s="4" t="s">
        <v>41</v>
      </c>
      <c r="G11" s="1" t="s">
        <v>42</v>
      </c>
      <c r="H11" s="4" t="s">
        <v>43</v>
      </c>
      <c r="I11" s="3" t="s">
        <v>7</v>
      </c>
      <c r="J11" s="1" t="s">
        <v>44</v>
      </c>
      <c r="K11" s="1" t="s">
        <v>45</v>
      </c>
      <c r="L11" s="3" t="s">
        <v>7</v>
      </c>
      <c r="M11" s="1" t="s">
        <v>15</v>
      </c>
      <c r="N11" s="1" t="s">
        <v>48</v>
      </c>
      <c r="O11" s="3" t="s">
        <v>7</v>
      </c>
      <c r="P11" s="1" t="s">
        <v>16</v>
      </c>
      <c r="Q11" s="1" t="s">
        <v>17</v>
      </c>
      <c r="R11" s="1" t="s">
        <v>18</v>
      </c>
      <c r="S11" s="3" t="s">
        <v>7</v>
      </c>
      <c r="T11" s="1" t="s">
        <v>46</v>
      </c>
      <c r="U11" s="1" t="s">
        <v>19</v>
      </c>
      <c r="V11" s="1" t="s">
        <v>47</v>
      </c>
    </row>
    <row r="12" spans="1:36" ht="47.25">
      <c r="A12" s="17">
        <v>35</v>
      </c>
      <c r="B12" s="15" t="s">
        <v>21</v>
      </c>
      <c r="C12" s="10" t="s">
        <v>23</v>
      </c>
      <c r="D12" s="9">
        <f t="shared" ref="D12:D29" si="0">(E12+I12+L12+O12+S12)/5</f>
        <v>89.903818181818181</v>
      </c>
      <c r="E12" s="7">
        <f t="shared" ref="E12:E29" si="1">F12*0.3+G12*0.3+H12*0.4</f>
        <v>89.38</v>
      </c>
      <c r="F12" s="8">
        <v>95</v>
      </c>
      <c r="G12" s="8">
        <v>100</v>
      </c>
      <c r="H12" s="8">
        <v>77.2</v>
      </c>
      <c r="I12" s="7">
        <f t="shared" ref="I12:I29" si="2">J12*0.5+K12*0.5</f>
        <v>89.009090909090901</v>
      </c>
      <c r="J12" s="8">
        <v>85.918181818181807</v>
      </c>
      <c r="K12" s="8">
        <v>92.1</v>
      </c>
      <c r="L12" s="7">
        <f t="shared" ref="L12:L29" si="3">M12*0.5+N12*0.5</f>
        <v>88.85</v>
      </c>
      <c r="M12" s="8">
        <v>87</v>
      </c>
      <c r="N12" s="8">
        <v>90.7</v>
      </c>
      <c r="O12" s="6">
        <f t="shared" ref="O12:O29" si="4">P12*0.4+Q12*0.4+R12*0.2</f>
        <v>87.64</v>
      </c>
      <c r="P12" s="13">
        <v>94.3</v>
      </c>
      <c r="Q12" s="13">
        <v>93.2</v>
      </c>
      <c r="R12" s="13">
        <v>63.2</v>
      </c>
      <c r="S12" s="7">
        <f t="shared" ref="S12:S29" si="5">T12*0.3+U12*0.2+V12*0.5</f>
        <v>94.64</v>
      </c>
      <c r="T12" s="13">
        <v>91.6</v>
      </c>
      <c r="U12" s="13">
        <v>94.8</v>
      </c>
      <c r="V12" s="13">
        <v>96.4</v>
      </c>
      <c r="AJ12" s="19"/>
    </row>
    <row r="13" spans="1:36" ht="47.25">
      <c r="A13" s="16">
        <v>36</v>
      </c>
      <c r="B13" s="15" t="s">
        <v>21</v>
      </c>
      <c r="C13" s="10" t="s">
        <v>24</v>
      </c>
      <c r="D13" s="9">
        <f t="shared" si="0"/>
        <v>91.383636363636356</v>
      </c>
      <c r="E13" s="7">
        <f t="shared" si="1"/>
        <v>93.360000000000014</v>
      </c>
      <c r="F13" s="8">
        <v>100</v>
      </c>
      <c r="G13" s="8">
        <v>100</v>
      </c>
      <c r="H13" s="8">
        <v>83.4</v>
      </c>
      <c r="I13" s="7">
        <f t="shared" si="2"/>
        <v>87.668181818181807</v>
      </c>
      <c r="J13" s="8">
        <v>84.236363636363635</v>
      </c>
      <c r="K13" s="8">
        <v>91.1</v>
      </c>
      <c r="L13" s="7">
        <f t="shared" si="3"/>
        <v>90</v>
      </c>
      <c r="M13" s="8">
        <v>90</v>
      </c>
      <c r="N13" s="8">
        <v>90</v>
      </c>
      <c r="O13" s="6">
        <f t="shared" si="4"/>
        <v>91.480000000000018</v>
      </c>
      <c r="P13" s="13">
        <v>96.4</v>
      </c>
      <c r="Q13" s="13">
        <v>97.4</v>
      </c>
      <c r="R13" s="13">
        <v>69.8</v>
      </c>
      <c r="S13" s="7">
        <f t="shared" si="5"/>
        <v>94.41</v>
      </c>
      <c r="T13" s="13">
        <v>93.7</v>
      </c>
      <c r="U13" s="12">
        <v>93</v>
      </c>
      <c r="V13" s="13">
        <v>95.4</v>
      </c>
      <c r="AJ13" s="19"/>
    </row>
    <row r="14" spans="1:36" ht="47.25">
      <c r="A14" s="17">
        <v>37</v>
      </c>
      <c r="B14" s="15" t="s">
        <v>21</v>
      </c>
      <c r="C14" s="10" t="s">
        <v>25</v>
      </c>
      <c r="D14" s="9">
        <f t="shared" si="0"/>
        <v>84.099090909090904</v>
      </c>
      <c r="E14" s="7">
        <f t="shared" si="1"/>
        <v>84.4</v>
      </c>
      <c r="F14" s="8">
        <v>90</v>
      </c>
      <c r="G14" s="8">
        <v>100</v>
      </c>
      <c r="H14" s="8">
        <v>68.5</v>
      </c>
      <c r="I14" s="7">
        <f t="shared" si="2"/>
        <v>79.895454545454555</v>
      </c>
      <c r="J14" s="8">
        <v>76.390909090909091</v>
      </c>
      <c r="K14" s="8">
        <v>83.4</v>
      </c>
      <c r="L14" s="7">
        <f t="shared" si="3"/>
        <v>85.95</v>
      </c>
      <c r="M14" s="8">
        <v>87.5</v>
      </c>
      <c r="N14" s="8">
        <v>84.4</v>
      </c>
      <c r="O14" s="6">
        <f t="shared" si="4"/>
        <v>84.6</v>
      </c>
      <c r="P14" s="11">
        <v>92.2</v>
      </c>
      <c r="Q14" s="11">
        <v>93.2</v>
      </c>
      <c r="R14" s="11">
        <v>52.2</v>
      </c>
      <c r="S14" s="7">
        <f t="shared" si="5"/>
        <v>85.65</v>
      </c>
      <c r="T14" s="11">
        <v>78.8</v>
      </c>
      <c r="U14" s="11">
        <v>86.8</v>
      </c>
      <c r="V14" s="11">
        <v>89.3</v>
      </c>
      <c r="AJ14" s="19"/>
    </row>
    <row r="15" spans="1:36" ht="63">
      <c r="A15" s="17">
        <v>38</v>
      </c>
      <c r="B15" s="15" t="s">
        <v>21</v>
      </c>
      <c r="C15" s="10" t="s">
        <v>26</v>
      </c>
      <c r="D15" s="9">
        <f t="shared" si="0"/>
        <v>83.218000000000004</v>
      </c>
      <c r="E15" s="7">
        <f t="shared" si="1"/>
        <v>79.58</v>
      </c>
      <c r="F15" s="8">
        <v>85</v>
      </c>
      <c r="G15" s="8">
        <v>90</v>
      </c>
      <c r="H15" s="8">
        <v>67.7</v>
      </c>
      <c r="I15" s="7">
        <f t="shared" si="2"/>
        <v>78.150000000000006</v>
      </c>
      <c r="J15" s="8">
        <v>74.7</v>
      </c>
      <c r="K15" s="8">
        <v>81.599999999999994</v>
      </c>
      <c r="L15" s="7">
        <f t="shared" si="3"/>
        <v>80.349999999999994</v>
      </c>
      <c r="M15" s="8">
        <v>78.599999999999994</v>
      </c>
      <c r="N15" s="8">
        <v>82.1</v>
      </c>
      <c r="O15" s="6">
        <f t="shared" si="4"/>
        <v>87.640000000000015</v>
      </c>
      <c r="P15" s="13">
        <v>94.6</v>
      </c>
      <c r="Q15" s="13">
        <v>93.9</v>
      </c>
      <c r="R15" s="13">
        <v>61.2</v>
      </c>
      <c r="S15" s="7">
        <f t="shared" si="5"/>
        <v>90.37</v>
      </c>
      <c r="T15" s="13">
        <v>88.8</v>
      </c>
      <c r="U15" s="13">
        <v>95.9</v>
      </c>
      <c r="V15" s="13">
        <v>89.1</v>
      </c>
      <c r="AJ15" s="19"/>
    </row>
    <row r="16" spans="1:36" ht="47.25">
      <c r="A16" s="16">
        <v>39</v>
      </c>
      <c r="B16" s="15" t="s">
        <v>21</v>
      </c>
      <c r="C16" s="10" t="s">
        <v>27</v>
      </c>
      <c r="D16" s="9">
        <f t="shared" si="0"/>
        <v>85.88836363636365</v>
      </c>
      <c r="E16" s="7">
        <f t="shared" si="1"/>
        <v>83.84</v>
      </c>
      <c r="F16" s="8">
        <v>88</v>
      </c>
      <c r="G16" s="8">
        <v>100</v>
      </c>
      <c r="H16" s="8">
        <v>68.599999999999994</v>
      </c>
      <c r="I16" s="7">
        <f t="shared" si="2"/>
        <v>76.581818181818178</v>
      </c>
      <c r="J16" s="8">
        <v>75.563636363636363</v>
      </c>
      <c r="K16" s="8">
        <v>77.599999999999994</v>
      </c>
      <c r="L16" s="7">
        <f t="shared" si="3"/>
        <v>92.9</v>
      </c>
      <c r="M16" s="8">
        <v>92.9</v>
      </c>
      <c r="N16" s="8">
        <v>92.9</v>
      </c>
      <c r="O16" s="6">
        <f t="shared" si="4"/>
        <v>87.90000000000002</v>
      </c>
      <c r="P16" s="8">
        <v>94.7</v>
      </c>
      <c r="Q16" s="8">
        <v>94.4</v>
      </c>
      <c r="R16" s="8">
        <v>61.3</v>
      </c>
      <c r="S16" s="7">
        <f t="shared" si="5"/>
        <v>88.22</v>
      </c>
      <c r="T16" s="8">
        <v>83.6</v>
      </c>
      <c r="U16" s="8">
        <v>88.2</v>
      </c>
      <c r="V16" s="8">
        <v>91</v>
      </c>
      <c r="AJ16" s="19"/>
    </row>
    <row r="17" spans="1:36" ht="63">
      <c r="A17" s="17">
        <v>40</v>
      </c>
      <c r="B17" s="15" t="s">
        <v>21</v>
      </c>
      <c r="C17" s="10" t="s">
        <v>28</v>
      </c>
      <c r="D17" s="9">
        <f t="shared" si="0"/>
        <v>95.014181818181825</v>
      </c>
      <c r="E17" s="7">
        <f t="shared" si="1"/>
        <v>89.92</v>
      </c>
      <c r="F17" s="18">
        <v>80</v>
      </c>
      <c r="G17" s="18">
        <v>100</v>
      </c>
      <c r="H17" s="18">
        <v>89.8</v>
      </c>
      <c r="I17" s="7">
        <f t="shared" si="2"/>
        <v>95.040909090909096</v>
      </c>
      <c r="J17" s="8">
        <v>94.281818181818196</v>
      </c>
      <c r="K17" s="18">
        <v>95.8</v>
      </c>
      <c r="L17" s="7">
        <f t="shared" si="3"/>
        <v>94.7</v>
      </c>
      <c r="M17" s="18">
        <v>94.7</v>
      </c>
      <c r="N17" s="18">
        <v>94.7</v>
      </c>
      <c r="O17" s="6">
        <f t="shared" si="4"/>
        <v>97.420000000000016</v>
      </c>
      <c r="P17" s="18">
        <v>99.2</v>
      </c>
      <c r="Q17" s="18">
        <v>98.9</v>
      </c>
      <c r="R17" s="18">
        <v>90.9</v>
      </c>
      <c r="S17" s="7">
        <f t="shared" si="5"/>
        <v>97.990000000000009</v>
      </c>
      <c r="T17" s="18">
        <v>96.2</v>
      </c>
      <c r="U17" s="18">
        <v>98.9</v>
      </c>
      <c r="V17" s="18">
        <v>98.7</v>
      </c>
      <c r="AJ17" s="19"/>
    </row>
    <row r="18" spans="1:36" ht="47.25">
      <c r="A18" s="16">
        <v>41</v>
      </c>
      <c r="B18" s="15" t="s">
        <v>21</v>
      </c>
      <c r="C18" s="10" t="s">
        <v>29</v>
      </c>
      <c r="D18" s="9">
        <f t="shared" si="0"/>
        <v>94.806545454545443</v>
      </c>
      <c r="E18" s="7">
        <f t="shared" si="1"/>
        <v>88.84</v>
      </c>
      <c r="F18" s="18">
        <v>90</v>
      </c>
      <c r="G18" s="18">
        <v>90</v>
      </c>
      <c r="H18" s="18">
        <v>87.1</v>
      </c>
      <c r="I18" s="7">
        <f t="shared" si="2"/>
        <v>95.322727272727263</v>
      </c>
      <c r="J18" s="8">
        <v>93.545454545454547</v>
      </c>
      <c r="K18" s="18">
        <v>97.1</v>
      </c>
      <c r="L18" s="7">
        <f t="shared" si="3"/>
        <v>97.949999999999989</v>
      </c>
      <c r="M18" s="18">
        <v>97.3</v>
      </c>
      <c r="N18" s="18">
        <v>98.6</v>
      </c>
      <c r="O18" s="6">
        <f t="shared" si="4"/>
        <v>95.339999999999989</v>
      </c>
      <c r="P18" s="18">
        <v>98.6</v>
      </c>
      <c r="Q18" s="18">
        <v>97.6</v>
      </c>
      <c r="R18" s="18">
        <v>84.3</v>
      </c>
      <c r="S18" s="7">
        <f t="shared" si="5"/>
        <v>96.58</v>
      </c>
      <c r="T18" s="18">
        <v>94.9</v>
      </c>
      <c r="U18" s="18">
        <v>96.8</v>
      </c>
      <c r="V18" s="18">
        <v>97.5</v>
      </c>
      <c r="AJ18" s="19"/>
    </row>
    <row r="19" spans="1:36" ht="47.25">
      <c r="A19" s="17">
        <v>42</v>
      </c>
      <c r="B19" s="15" t="s">
        <v>21</v>
      </c>
      <c r="C19" s="10" t="s">
        <v>30</v>
      </c>
      <c r="D19" s="9">
        <f t="shared" si="0"/>
        <v>92.150727272727266</v>
      </c>
      <c r="E19" s="7">
        <f t="shared" si="1"/>
        <v>89.800000000000011</v>
      </c>
      <c r="F19" s="18">
        <v>90</v>
      </c>
      <c r="G19" s="18">
        <v>100</v>
      </c>
      <c r="H19" s="18">
        <v>82</v>
      </c>
      <c r="I19" s="7">
        <f t="shared" si="2"/>
        <v>87.463636363636368</v>
      </c>
      <c r="J19" s="8">
        <v>85.72727272727272</v>
      </c>
      <c r="K19" s="18">
        <v>89.2</v>
      </c>
      <c r="L19" s="7">
        <f t="shared" si="3"/>
        <v>100</v>
      </c>
      <c r="M19" s="18">
        <v>100</v>
      </c>
      <c r="N19" s="18">
        <v>100</v>
      </c>
      <c r="O19" s="6">
        <f t="shared" si="4"/>
        <v>90.52000000000001</v>
      </c>
      <c r="P19" s="18">
        <v>94.9</v>
      </c>
      <c r="Q19" s="18">
        <v>96.3</v>
      </c>
      <c r="R19" s="18">
        <v>70.2</v>
      </c>
      <c r="S19" s="7">
        <f t="shared" si="5"/>
        <v>92.97</v>
      </c>
      <c r="T19" s="18">
        <v>88.8</v>
      </c>
      <c r="U19" s="18">
        <v>96.9</v>
      </c>
      <c r="V19" s="18">
        <v>93.9</v>
      </c>
      <c r="AJ19" s="19"/>
    </row>
    <row r="20" spans="1:36" ht="63">
      <c r="A20" s="17">
        <v>43</v>
      </c>
      <c r="B20" s="15" t="s">
        <v>21</v>
      </c>
      <c r="C20" s="10" t="s">
        <v>31</v>
      </c>
      <c r="D20" s="9">
        <f t="shared" si="0"/>
        <v>77.056727272727272</v>
      </c>
      <c r="E20" s="7">
        <f t="shared" si="1"/>
        <v>74.259999999999991</v>
      </c>
      <c r="F20" s="18">
        <v>73</v>
      </c>
      <c r="G20" s="18">
        <v>90</v>
      </c>
      <c r="H20" s="18">
        <v>63.4</v>
      </c>
      <c r="I20" s="7">
        <f t="shared" si="2"/>
        <v>68.963636363636368</v>
      </c>
      <c r="J20" s="8">
        <v>67.127272727272725</v>
      </c>
      <c r="K20" s="18">
        <v>70.8</v>
      </c>
      <c r="L20" s="7">
        <f t="shared" si="3"/>
        <v>72.449999999999989</v>
      </c>
      <c r="M20" s="18">
        <v>67.3</v>
      </c>
      <c r="N20" s="18">
        <v>77.599999999999994</v>
      </c>
      <c r="O20" s="6">
        <f t="shared" si="4"/>
        <v>86.34</v>
      </c>
      <c r="P20" s="18">
        <v>93.9</v>
      </c>
      <c r="Q20" s="18">
        <v>92.3</v>
      </c>
      <c r="R20" s="18">
        <v>59.3</v>
      </c>
      <c r="S20" s="7">
        <f t="shared" si="5"/>
        <v>83.27000000000001</v>
      </c>
      <c r="T20" s="18">
        <v>77.3</v>
      </c>
      <c r="U20" s="18">
        <v>81.900000000000006</v>
      </c>
      <c r="V20" s="18">
        <v>87.4</v>
      </c>
      <c r="AJ20" s="19"/>
    </row>
    <row r="21" spans="1:36" ht="47.25">
      <c r="A21" s="16">
        <v>44</v>
      </c>
      <c r="B21" s="15" t="s">
        <v>21</v>
      </c>
      <c r="C21" s="10" t="s">
        <v>32</v>
      </c>
      <c r="D21" s="9">
        <f t="shared" si="0"/>
        <v>89.798181818181817</v>
      </c>
      <c r="E21" s="7">
        <f t="shared" si="1"/>
        <v>91.84</v>
      </c>
      <c r="F21" s="18">
        <v>88</v>
      </c>
      <c r="G21" s="18">
        <v>100</v>
      </c>
      <c r="H21" s="18">
        <v>88.6</v>
      </c>
      <c r="I21" s="7">
        <f t="shared" si="2"/>
        <v>89.290909090909082</v>
      </c>
      <c r="J21" s="8">
        <v>87.98181818181817</v>
      </c>
      <c r="K21" s="18">
        <v>90.6</v>
      </c>
      <c r="L21" s="7">
        <f t="shared" si="3"/>
        <v>81.599999999999994</v>
      </c>
      <c r="M21" s="18">
        <v>81.599999999999994</v>
      </c>
      <c r="N21" s="18">
        <v>81.599999999999994</v>
      </c>
      <c r="O21" s="6">
        <f t="shared" si="4"/>
        <v>92.440000000000012</v>
      </c>
      <c r="P21" s="18">
        <v>97.8</v>
      </c>
      <c r="Q21" s="18">
        <v>97.3</v>
      </c>
      <c r="R21" s="18">
        <v>72</v>
      </c>
      <c r="S21" s="7">
        <f t="shared" si="5"/>
        <v>93.82</v>
      </c>
      <c r="T21" s="18">
        <v>93.5</v>
      </c>
      <c r="U21" s="18">
        <v>90.1</v>
      </c>
      <c r="V21" s="18">
        <v>95.5</v>
      </c>
      <c r="AJ21" s="19"/>
    </row>
    <row r="22" spans="1:36" ht="63">
      <c r="A22" s="17">
        <v>45</v>
      </c>
      <c r="B22" s="15" t="s">
        <v>21</v>
      </c>
      <c r="C22" s="10" t="s">
        <v>33</v>
      </c>
      <c r="D22" s="9">
        <f t="shared" si="0"/>
        <v>96.246000000000009</v>
      </c>
      <c r="E22" s="7">
        <f t="shared" si="1"/>
        <v>93.039999999999992</v>
      </c>
      <c r="F22" s="18">
        <v>90</v>
      </c>
      <c r="G22" s="18">
        <v>100</v>
      </c>
      <c r="H22" s="18">
        <v>90.1</v>
      </c>
      <c r="I22" s="7">
        <f t="shared" si="2"/>
        <v>96.800000000000011</v>
      </c>
      <c r="J22" s="8">
        <v>96.2</v>
      </c>
      <c r="K22" s="18">
        <v>97.4</v>
      </c>
      <c r="L22" s="7">
        <f t="shared" si="3"/>
        <v>96.25</v>
      </c>
      <c r="M22" s="18">
        <v>97.5</v>
      </c>
      <c r="N22" s="18">
        <v>95</v>
      </c>
      <c r="O22" s="6">
        <f t="shared" si="4"/>
        <v>96.8</v>
      </c>
      <c r="P22" s="18">
        <v>98.2</v>
      </c>
      <c r="Q22" s="18">
        <v>99.3</v>
      </c>
      <c r="R22" s="18">
        <v>89</v>
      </c>
      <c r="S22" s="7">
        <f t="shared" si="5"/>
        <v>98.34</v>
      </c>
      <c r="T22" s="18">
        <v>97.1</v>
      </c>
      <c r="U22" s="18">
        <v>97.8</v>
      </c>
      <c r="V22" s="18">
        <v>99.3</v>
      </c>
      <c r="AJ22" s="19"/>
    </row>
    <row r="23" spans="1:36" ht="63">
      <c r="A23" s="16">
        <v>46</v>
      </c>
      <c r="B23" s="15" t="s">
        <v>21</v>
      </c>
      <c r="C23" s="10" t="s">
        <v>34</v>
      </c>
      <c r="D23" s="9">
        <f t="shared" si="0"/>
        <v>92.35618181818181</v>
      </c>
      <c r="E23" s="7">
        <f t="shared" si="1"/>
        <v>89.76</v>
      </c>
      <c r="F23" s="18">
        <v>90</v>
      </c>
      <c r="G23" s="18">
        <v>100</v>
      </c>
      <c r="H23" s="18">
        <v>81.900000000000006</v>
      </c>
      <c r="I23" s="7">
        <f t="shared" si="2"/>
        <v>91.440909090909088</v>
      </c>
      <c r="J23" s="8">
        <v>89.481818181818184</v>
      </c>
      <c r="K23" s="18">
        <v>93.4</v>
      </c>
      <c r="L23" s="7">
        <f t="shared" si="3"/>
        <v>94</v>
      </c>
      <c r="M23" s="18">
        <v>96</v>
      </c>
      <c r="N23" s="18">
        <v>92</v>
      </c>
      <c r="O23" s="6">
        <f t="shared" si="4"/>
        <v>91.940000000000012</v>
      </c>
      <c r="P23" s="18">
        <v>93.4</v>
      </c>
      <c r="Q23" s="18">
        <v>96.8</v>
      </c>
      <c r="R23" s="18">
        <v>79.3</v>
      </c>
      <c r="S23" s="7">
        <f t="shared" si="5"/>
        <v>94.639999999999986</v>
      </c>
      <c r="T23" s="18">
        <v>94.1</v>
      </c>
      <c r="U23" s="18">
        <v>92.8</v>
      </c>
      <c r="V23" s="18">
        <v>95.7</v>
      </c>
      <c r="AJ23" s="19"/>
    </row>
    <row r="24" spans="1:36" ht="47.25">
      <c r="A24" s="17">
        <v>47</v>
      </c>
      <c r="B24" s="15" t="s">
        <v>21</v>
      </c>
      <c r="C24" s="10" t="s">
        <v>35</v>
      </c>
      <c r="D24" s="9">
        <f t="shared" si="0"/>
        <v>96.754727272727294</v>
      </c>
      <c r="E24" s="7">
        <f t="shared" si="1"/>
        <v>96.14</v>
      </c>
      <c r="F24" s="18">
        <v>93</v>
      </c>
      <c r="G24" s="18">
        <v>100</v>
      </c>
      <c r="H24" s="18">
        <v>95.6</v>
      </c>
      <c r="I24" s="7">
        <f t="shared" si="2"/>
        <v>96.663636363636357</v>
      </c>
      <c r="J24" s="8">
        <v>96.327272727272714</v>
      </c>
      <c r="K24" s="18">
        <v>97</v>
      </c>
      <c r="L24" s="7">
        <f t="shared" si="3"/>
        <v>96.15</v>
      </c>
      <c r="M24" s="18">
        <v>98.5</v>
      </c>
      <c r="N24" s="18">
        <v>93.8</v>
      </c>
      <c r="O24" s="6">
        <f t="shared" si="4"/>
        <v>96.780000000000015</v>
      </c>
      <c r="P24" s="18">
        <v>98.1</v>
      </c>
      <c r="Q24" s="18">
        <v>98.9</v>
      </c>
      <c r="R24" s="18">
        <v>89.9</v>
      </c>
      <c r="S24" s="7">
        <f t="shared" si="5"/>
        <v>98.039999999999992</v>
      </c>
      <c r="T24" s="18">
        <v>98.1</v>
      </c>
      <c r="U24" s="18">
        <v>95.8</v>
      </c>
      <c r="V24" s="18">
        <v>98.9</v>
      </c>
      <c r="AJ24" s="19"/>
    </row>
    <row r="25" spans="1:36" ht="47.25">
      <c r="A25" s="17">
        <v>48</v>
      </c>
      <c r="B25" s="15" t="s">
        <v>21</v>
      </c>
      <c r="C25" s="10" t="s">
        <v>36</v>
      </c>
      <c r="D25" s="9">
        <f t="shared" si="0"/>
        <v>87.036363636363632</v>
      </c>
      <c r="E25" s="7">
        <f t="shared" si="1"/>
        <v>89.66</v>
      </c>
      <c r="F25" s="18">
        <v>87</v>
      </c>
      <c r="G25" s="18">
        <v>100</v>
      </c>
      <c r="H25" s="18">
        <v>83.9</v>
      </c>
      <c r="I25" s="7">
        <f t="shared" si="2"/>
        <v>82.081818181818164</v>
      </c>
      <c r="J25" s="8">
        <v>80.663636363636343</v>
      </c>
      <c r="K25" s="18">
        <v>83.5</v>
      </c>
      <c r="L25" s="7">
        <f t="shared" si="3"/>
        <v>81.25</v>
      </c>
      <c r="M25" s="18">
        <v>79.2</v>
      </c>
      <c r="N25" s="18">
        <v>83.3</v>
      </c>
      <c r="O25" s="6">
        <f t="shared" si="4"/>
        <v>90.440000000000012</v>
      </c>
      <c r="P25" s="18">
        <v>96.9</v>
      </c>
      <c r="Q25" s="18">
        <v>96.4</v>
      </c>
      <c r="R25" s="18">
        <v>65.599999999999994</v>
      </c>
      <c r="S25" s="7">
        <f t="shared" si="5"/>
        <v>91.75</v>
      </c>
      <c r="T25" s="18">
        <v>89.1</v>
      </c>
      <c r="U25" s="18">
        <v>95.1</v>
      </c>
      <c r="V25" s="18">
        <v>92</v>
      </c>
      <c r="AJ25" s="19"/>
    </row>
    <row r="26" spans="1:36" ht="47.25">
      <c r="A26" s="16">
        <v>49</v>
      </c>
      <c r="B26" s="15" t="s">
        <v>21</v>
      </c>
      <c r="C26" s="10" t="s">
        <v>37</v>
      </c>
      <c r="D26" s="9">
        <f t="shared" si="0"/>
        <v>87.998363636363621</v>
      </c>
      <c r="E26" s="7">
        <f t="shared" si="1"/>
        <v>86.919999999999987</v>
      </c>
      <c r="F26" s="18">
        <v>82</v>
      </c>
      <c r="G26" s="18">
        <v>100</v>
      </c>
      <c r="H26" s="18">
        <v>80.8</v>
      </c>
      <c r="I26" s="7">
        <f t="shared" si="2"/>
        <v>81.23181818181817</v>
      </c>
      <c r="J26" s="8">
        <v>77.663636363636357</v>
      </c>
      <c r="K26" s="18">
        <v>84.8</v>
      </c>
      <c r="L26" s="7">
        <f t="shared" si="3"/>
        <v>90.9</v>
      </c>
      <c r="M26" s="18">
        <v>90.9</v>
      </c>
      <c r="N26" s="18">
        <v>90.9</v>
      </c>
      <c r="O26" s="6">
        <f t="shared" si="4"/>
        <v>89.360000000000014</v>
      </c>
      <c r="P26" s="18">
        <v>96.8</v>
      </c>
      <c r="Q26" s="18">
        <v>93.4</v>
      </c>
      <c r="R26" s="18">
        <v>66.400000000000006</v>
      </c>
      <c r="S26" s="7">
        <f t="shared" si="5"/>
        <v>91.58</v>
      </c>
      <c r="T26" s="18">
        <v>88.8</v>
      </c>
      <c r="U26" s="18">
        <v>92.2</v>
      </c>
      <c r="V26" s="18">
        <v>93</v>
      </c>
      <c r="AJ26" s="19"/>
    </row>
    <row r="27" spans="1:36" ht="35.25" customHeight="1">
      <c r="A27" s="17">
        <v>50</v>
      </c>
      <c r="B27" s="15" t="s">
        <v>21</v>
      </c>
      <c r="C27" s="10" t="s">
        <v>38</v>
      </c>
      <c r="D27" s="9">
        <f t="shared" si="0"/>
        <v>88.671999999999997</v>
      </c>
      <c r="E27" s="7">
        <f t="shared" si="1"/>
        <v>85.92</v>
      </c>
      <c r="F27" s="18">
        <v>90</v>
      </c>
      <c r="G27" s="18">
        <v>100</v>
      </c>
      <c r="H27" s="18">
        <v>72.3</v>
      </c>
      <c r="I27" s="7">
        <f t="shared" si="2"/>
        <v>83.45</v>
      </c>
      <c r="J27" s="8">
        <v>81</v>
      </c>
      <c r="K27" s="18">
        <v>85.9</v>
      </c>
      <c r="L27" s="7">
        <f t="shared" si="3"/>
        <v>94</v>
      </c>
      <c r="M27" s="18">
        <v>94</v>
      </c>
      <c r="N27" s="18">
        <v>94</v>
      </c>
      <c r="O27" s="6">
        <f t="shared" si="4"/>
        <v>88.64</v>
      </c>
      <c r="P27" s="18">
        <v>94.3</v>
      </c>
      <c r="Q27" s="18">
        <v>94.4</v>
      </c>
      <c r="R27" s="18">
        <v>65.8</v>
      </c>
      <c r="S27" s="7">
        <f t="shared" si="5"/>
        <v>91.35</v>
      </c>
      <c r="T27" s="18">
        <v>86.8</v>
      </c>
      <c r="U27" s="18">
        <v>92.3</v>
      </c>
      <c r="V27" s="18">
        <v>93.7</v>
      </c>
      <c r="AJ27" s="19"/>
    </row>
    <row r="28" spans="1:36" ht="47.25">
      <c r="A28" s="16">
        <v>51</v>
      </c>
      <c r="B28" s="15" t="s">
        <v>21</v>
      </c>
      <c r="C28" s="10" t="s">
        <v>39</v>
      </c>
      <c r="D28" s="9">
        <f t="shared" si="0"/>
        <v>96.538363636363641</v>
      </c>
      <c r="E28" s="7">
        <f t="shared" si="1"/>
        <v>93.12</v>
      </c>
      <c r="F28" s="18">
        <v>90</v>
      </c>
      <c r="G28" s="18">
        <v>100</v>
      </c>
      <c r="H28" s="18">
        <v>90.3</v>
      </c>
      <c r="I28" s="7">
        <f t="shared" si="2"/>
        <v>94.631818181818176</v>
      </c>
      <c r="J28" s="8">
        <v>94.063636363636363</v>
      </c>
      <c r="K28" s="18">
        <v>95.2</v>
      </c>
      <c r="L28" s="7">
        <f t="shared" si="3"/>
        <v>100</v>
      </c>
      <c r="M28" s="18">
        <v>100</v>
      </c>
      <c r="N28" s="18">
        <v>100</v>
      </c>
      <c r="O28" s="6">
        <f t="shared" si="4"/>
        <v>96.460000000000008</v>
      </c>
      <c r="P28" s="18">
        <v>100</v>
      </c>
      <c r="Q28" s="18">
        <v>100</v>
      </c>
      <c r="R28" s="18">
        <v>82.3</v>
      </c>
      <c r="S28" s="7">
        <f t="shared" si="5"/>
        <v>98.48</v>
      </c>
      <c r="T28" s="18">
        <v>97.6</v>
      </c>
      <c r="U28" s="18">
        <v>100</v>
      </c>
      <c r="V28" s="18">
        <v>98.4</v>
      </c>
      <c r="AJ28" s="19"/>
    </row>
    <row r="29" spans="1:36" ht="63">
      <c r="A29" s="17">
        <v>52</v>
      </c>
      <c r="B29" s="15" t="s">
        <v>21</v>
      </c>
      <c r="C29" s="10" t="s">
        <v>40</v>
      </c>
      <c r="D29" s="9">
        <f t="shared" si="0"/>
        <v>96.179272727272732</v>
      </c>
      <c r="E29" s="7">
        <f t="shared" si="1"/>
        <v>88.76</v>
      </c>
      <c r="F29" s="18">
        <v>70</v>
      </c>
      <c r="G29" s="18">
        <v>100</v>
      </c>
      <c r="H29" s="18">
        <v>94.4</v>
      </c>
      <c r="I29" s="7">
        <f t="shared" si="2"/>
        <v>98.286363636363632</v>
      </c>
      <c r="J29" s="8">
        <v>98.572727272727263</v>
      </c>
      <c r="K29" s="18">
        <v>98</v>
      </c>
      <c r="L29" s="7">
        <f t="shared" si="3"/>
        <v>95.25</v>
      </c>
      <c r="M29" s="18">
        <v>96.8</v>
      </c>
      <c r="N29" s="18">
        <v>93.7</v>
      </c>
      <c r="O29" s="6">
        <f t="shared" si="4"/>
        <v>99.4</v>
      </c>
      <c r="P29" s="18">
        <v>100</v>
      </c>
      <c r="Q29" s="18">
        <v>99.5</v>
      </c>
      <c r="R29" s="18">
        <v>98</v>
      </c>
      <c r="S29" s="7">
        <f t="shared" si="5"/>
        <v>99.2</v>
      </c>
      <c r="T29" s="18">
        <v>98.5</v>
      </c>
      <c r="U29" s="18">
        <v>99.5</v>
      </c>
      <c r="V29" s="18">
        <v>99.5</v>
      </c>
      <c r="AJ29" s="19"/>
    </row>
    <row r="30" spans="1:36">
      <c r="AJ30" s="19"/>
    </row>
    <row r="31" spans="1:36">
      <c r="AJ31" s="19"/>
    </row>
    <row r="32" spans="1:36">
      <c r="AJ32" s="19"/>
    </row>
    <row r="33" spans="36:36">
      <c r="AJ33" s="19"/>
    </row>
  </sheetData>
  <sortState ref="A2:D67">
    <sortCondition descending="1" ref="D1"/>
  </sortState>
  <mergeCells count="23">
    <mergeCell ref="A2:C2"/>
    <mergeCell ref="A4:C4"/>
    <mergeCell ref="A5:C5"/>
    <mergeCell ref="A1:E1"/>
    <mergeCell ref="A3:C3"/>
    <mergeCell ref="D3:F3"/>
    <mergeCell ref="D4:F4"/>
    <mergeCell ref="T10:V10"/>
    <mergeCell ref="T9:V9"/>
    <mergeCell ref="E8:V8"/>
    <mergeCell ref="A7:F7"/>
    <mergeCell ref="A8:A11"/>
    <mergeCell ref="C8:C11"/>
    <mergeCell ref="D8:D11"/>
    <mergeCell ref="E9:H9"/>
    <mergeCell ref="I9:K9"/>
    <mergeCell ref="L9:O9"/>
    <mergeCell ref="P9:S9"/>
    <mergeCell ref="E10:H10"/>
    <mergeCell ref="I10:K10"/>
    <mergeCell ref="L10:O10"/>
    <mergeCell ref="P10:S10"/>
    <mergeCell ref="B8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 о независимой оценке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valetova</cp:lastModifiedBy>
  <dcterms:created xsi:type="dcterms:W3CDTF">2016-12-16T08:36:10Z</dcterms:created>
  <dcterms:modified xsi:type="dcterms:W3CDTF">2022-02-04T07:20:13Z</dcterms:modified>
</cp:coreProperties>
</file>